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U9015VC1WVM\Home\BUS\espositoba\My Documents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C44" i="1" s="1"/>
  <c r="I24" i="1"/>
  <c r="G24" i="1"/>
  <c r="E24" i="1"/>
  <c r="C24" i="1"/>
  <c r="G11" i="1"/>
  <c r="H9" i="1" s="1"/>
  <c r="E11" i="1"/>
  <c r="F10" i="1" s="1"/>
  <c r="C11" i="1"/>
  <c r="D10" i="1" s="1"/>
  <c r="I44" i="1" l="1"/>
  <c r="L44" i="1" s="1"/>
  <c r="H10" i="1"/>
  <c r="H7" i="1"/>
  <c r="H8" i="1" s="1"/>
  <c r="K24" i="1"/>
  <c r="L24" i="1" s="1"/>
  <c r="D7" i="1"/>
  <c r="D9" i="1"/>
  <c r="F7" i="1"/>
  <c r="F9" i="1"/>
  <c r="F8" i="1" l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<sst xmlns="http://schemas.openxmlformats.org/spreadsheetml/2006/main" count="70" uniqueCount="55">
  <si>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</si>
  <si>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</si>
  <si>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</si>
  <si>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</si>
  <si>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</si>
  <si>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</si>
  <si>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</si>
  <si>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</si>
  <si>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</si>
  <si>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</si>
  <si>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</si>
  <si>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</si>
  <si>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</si>
  <si>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</si>
  <si>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</si>
  <si>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</si>
  <si>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</si>
  <si>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</si>
  <si>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</si>
  <si>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</si>
  <si>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</si>
  <si>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</si>
  <si>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</si>
  <si>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</si>
  <si>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</si>
  <si>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</si>
  <si>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</si>
  <si>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</si>
  <si>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</si>
  <si>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</si>
  <si>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</si>
  <si>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</si>
  <si>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</si>
  <si>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</si>
  <si>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</si>
  <si>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</si>
  <si>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</si>
  <si>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</si>
  <si>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</si>
  <si>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</si>
  <si>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</si>
  <si>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</si>
  <si>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</si>
  <si>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</si>
  <si>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</si>
  <si>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</si>
  <si>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</si>
  <si>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</si>
  <si>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</si>
  <si>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</si>
  <si>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</si>
  <si>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</si>
  <si>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>$20,453,187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</si>
  <si>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rPr>
        <sz val="11"/>
        <color theme="1"/>
        <rFont val="Calibri"/>
        <family val="2"/>
        <scheme val="minor"/>
      </rPr>
      <t xml:space="preserve">School:  </t>
    </r>
    <r>
      <rPr>
        <sz val="11"/>
        <color rgb="FFFF0000"/>
        <rFont val="Calibri"/>
        <family val="2"/>
        <scheme val="minor"/>
      </rPr>
      <t xml:space="preserve">   0112             ABRAHAM LINCOLN MIDDLE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</si>
  <si>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$11381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</si>
</sst>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E10" sqref="E10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3" t="s">
        <v>42</v>
      </c>
      <c r="B1" s="44"/>
      <c r="C1" s="44"/>
      <c r="D1" s="44"/>
      <c r="E1" s="44"/>
      <c r="F1" s="44"/>
      <c r="G1" s="44"/>
      <c r="H1" s="44"/>
      <c r="I1" s="45"/>
    </row>
    <row r="2" spans="1:9" ht="20.100000000000001" customHeight="1" x14ac:dyDescent="0.25">
      <c r="A2" s="40" t="s">
        <v>45</v>
      </c>
      <c r="B2" s="41"/>
      <c r="C2" s="41"/>
      <c r="D2" s="41"/>
      <c r="E2" s="41"/>
      <c r="F2" s="41"/>
      <c r="G2" s="41"/>
      <c r="H2" s="41"/>
      <c r="I2" s="42"/>
    </row>
    <row r="3" spans="1:9" ht="20.100000000000001" customHeight="1" x14ac:dyDescent="0.25">
      <c r="A3" s="40" t="s">
        <v>43</v>
      </c>
      <c r="B3" s="41"/>
      <c r="C3" s="41"/>
      <c r="D3" s="41"/>
      <c r="E3" s="41"/>
      <c r="F3" s="41"/>
      <c r="G3" s="41"/>
      <c r="H3" s="41"/>
      <c r="I3" s="42"/>
    </row>
    <row r="4" spans="1:9" ht="20.100000000000001" customHeight="1" x14ac:dyDescent="0.25">
      <c r="A4" s="46" t="s">
        <v>44</v>
      </c>
      <c r="B4" s="47"/>
      <c r="C4" s="47"/>
      <c r="D4" s="47"/>
      <c r="E4" s="47"/>
      <c r="F4" s="47"/>
      <c r="G4" s="47"/>
      <c r="H4" s="47"/>
      <c r="I4" s="48"/>
    </row>
    <row r="5" spans="1:9" ht="24.95" customHeight="1" x14ac:dyDescent="0.25">
      <c r="A5" s="21"/>
      <c r="B5" s="49" t="s">
        <v>53</v>
      </c>
      <c r="C5" s="49"/>
      <c r="D5" s="49"/>
      <c r="E5" s="49"/>
      <c r="F5" s="49"/>
      <c r="G5" s="4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124298+390897</f>
        <v>515195</v>
      </c>
      <c r="D7" s="6">
        <f>ROUND(SUM(C7/C11),4)*100</f>
        <v>10.25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SUM(4511170-C9)+3</f>
        <v>4507917</v>
      </c>
      <c r="D8" s="6">
        <f>SUM(D11-(D7+D9+D10))</f>
        <v>89.69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3256</v>
      </c>
      <c r="D9" s="6">
        <f>ROUND(SUM(C9/C11),4)*100</f>
        <v>0.06</v>
      </c>
      <c r="E9" s="50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5026368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7" t="s">
        <v>12</v>
      </c>
      <c r="E13" s="38"/>
      <c r="F13" s="39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3405</v>
      </c>
      <c r="D15" s="7"/>
      <c r="E15" s="7">
        <v>4143</v>
      </c>
      <c r="F15" s="7"/>
      <c r="G15" s="7">
        <v>4602</v>
      </c>
      <c r="I15" s="18">
        <v>2385943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1040</v>
      </c>
      <c r="D17" s="7"/>
      <c r="E17" s="7">
        <v>1231</v>
      </c>
      <c r="F17" s="7"/>
      <c r="G17" s="7">
        <v>937</v>
      </c>
      <c r="I17" s="18">
        <v>728531</v>
      </c>
    </row>
    <row r="18" spans="1:24" x14ac:dyDescent="0.25">
      <c r="A18" s="17" t="s">
        <v>46</v>
      </c>
      <c r="B18" s="26"/>
      <c r="C18" s="7">
        <v>137</v>
      </c>
      <c r="D18" s="7"/>
      <c r="E18" s="7">
        <v>219</v>
      </c>
      <c r="F18" s="7"/>
      <c r="G18" s="7">
        <v>183</v>
      </c>
      <c r="I18" s="18">
        <v>96145</v>
      </c>
    </row>
    <row r="19" spans="1:24" x14ac:dyDescent="0.25">
      <c r="A19" s="17" t="s">
        <v>37</v>
      </c>
      <c r="B19" s="26"/>
      <c r="C19" s="7">
        <v>550</v>
      </c>
      <c r="D19" s="7"/>
      <c r="E19" s="7">
        <v>510</v>
      </c>
      <c r="F19" s="7"/>
      <c r="G19" s="7">
        <v>551</v>
      </c>
      <c r="I19" s="18">
        <v>385108</v>
      </c>
    </row>
    <row r="20" spans="1:24" x14ac:dyDescent="0.25">
      <c r="A20" s="17" t="s">
        <v>38</v>
      </c>
      <c r="B20" s="26"/>
      <c r="C20" s="7">
        <v>182</v>
      </c>
      <c r="D20" s="7"/>
      <c r="E20" s="7">
        <v>288</v>
      </c>
      <c r="F20" s="7"/>
      <c r="G20" s="7">
        <v>235</v>
      </c>
      <c r="I20" s="18">
        <v>127777</v>
      </c>
    </row>
    <row r="21" spans="1:24" x14ac:dyDescent="0.25">
      <c r="A21" s="17" t="s">
        <v>39</v>
      </c>
      <c r="B21" s="26"/>
      <c r="C21" s="7">
        <v>558</v>
      </c>
      <c r="D21" s="7"/>
      <c r="E21" s="7">
        <v>475</v>
      </c>
      <c r="F21" s="7"/>
      <c r="G21" s="7">
        <v>487</v>
      </c>
      <c r="I21" s="18">
        <v>390897</v>
      </c>
    </row>
    <row r="22" spans="1:24" x14ac:dyDescent="0.25">
      <c r="A22" s="17" t="s">
        <v>40</v>
      </c>
      <c r="B22" s="26"/>
      <c r="C22" s="7">
        <v>1141</v>
      </c>
      <c r="D22" s="7"/>
      <c r="E22" s="7">
        <v>1063</v>
      </c>
      <c r="F22" s="7"/>
      <c r="G22" s="7">
        <v>908</v>
      </c>
      <c r="I22" s="18">
        <v>799209</v>
      </c>
    </row>
    <row r="23" spans="1:24" x14ac:dyDescent="0.25">
      <c r="A23" s="17" t="s">
        <v>47</v>
      </c>
      <c r="B23" s="26"/>
      <c r="C23" s="7">
        <v>161</v>
      </c>
      <c r="D23" s="7"/>
      <c r="E23" s="7">
        <v>187</v>
      </c>
      <c r="F23" s="7"/>
      <c r="G23" s="7">
        <v>192</v>
      </c>
      <c r="I23" s="18">
        <v>112758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7174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5026368</v>
      </c>
      <c r="K24" s="7">
        <f>C11</f>
        <v>5026368</v>
      </c>
      <c r="L24" s="7">
        <f>SUM(I24-K24)</f>
        <v>0</v>
      </c>
    </row>
    <row r="25" spans="1:24" x14ac:dyDescent="0.25">
      <c r="A25" t="s">
        <v>49</v>
      </c>
      <c r="B25" s="27">
        <v>697.71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7" t="s">
        <v>12</v>
      </c>
      <c r="E33" s="38"/>
      <c r="F33" s="39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3195</v>
      </c>
      <c r="D35" s="7"/>
      <c r="E35" s="7">
        <v>3585</v>
      </c>
      <c r="F35" s="7"/>
      <c r="G35" s="7">
        <v>3924</v>
      </c>
      <c r="H35" s="7"/>
      <c r="I35" s="18">
        <v>1361751</v>
      </c>
    </row>
    <row r="36" spans="1:12" x14ac:dyDescent="0.25">
      <c r="A36" s="17" t="s">
        <v>22</v>
      </c>
      <c r="B36" s="26"/>
      <c r="C36" s="7">
        <v>0</v>
      </c>
      <c r="D36" s="7"/>
      <c r="E36" s="7">
        <v>3765</v>
      </c>
      <c r="F36" s="7"/>
      <c r="G36" s="7">
        <v>4955</v>
      </c>
      <c r="H36" s="7"/>
      <c r="I36" s="18">
        <v>0</v>
      </c>
    </row>
    <row r="37" spans="1:12" x14ac:dyDescent="0.25">
      <c r="A37" s="17" t="s">
        <v>23</v>
      </c>
      <c r="B37" s="26"/>
      <c r="C37" s="7">
        <v>3731</v>
      </c>
      <c r="D37" s="7"/>
      <c r="E37" s="7">
        <v>5739</v>
      </c>
      <c r="F37" s="7"/>
      <c r="G37" s="7">
        <v>7080</v>
      </c>
      <c r="H37" s="7"/>
      <c r="I37" s="18">
        <v>1024192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2385943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1</v>
      </c>
      <c r="D41" s="7"/>
      <c r="E41" s="35">
        <f>ROUND(SUM(3168560/25243),0)</f>
        <v>126</v>
      </c>
      <c r="G41" s="23" t="s">
        <v>33</v>
      </c>
      <c r="I41" s="19">
        <f>SUM(K41)</f>
        <v>621</v>
      </c>
      <c r="K41" s="29">
        <v>621</v>
      </c>
    </row>
    <row r="42" spans="1:12" x14ac:dyDescent="0.25">
      <c r="A42" s="17" t="s">
        <v>29</v>
      </c>
      <c r="B42" s="26"/>
      <c r="C42" s="7">
        <f>ROUND(SUM(I42/B25),0)</f>
        <v>10</v>
      </c>
      <c r="D42" s="7"/>
      <c r="E42" s="35">
        <f>ROUND(SUM(2006715/25243),0)</f>
        <v>79</v>
      </c>
      <c r="G42" s="23" t="s">
        <v>33</v>
      </c>
      <c r="I42" s="19">
        <f>SUM(K42)</f>
        <v>6901</v>
      </c>
      <c r="K42" s="29">
        <v>6901</v>
      </c>
    </row>
    <row r="43" spans="1:12" x14ac:dyDescent="0.25">
      <c r="A43" s="17" t="s">
        <v>30</v>
      </c>
      <c r="B43" s="26"/>
      <c r="C43" s="7">
        <f>ROUND(SUM(I43/B25),0)</f>
        <v>46</v>
      </c>
      <c r="D43" s="7"/>
      <c r="E43" s="35">
        <f>ROUND(SUM(4487010/25243),0)-SUM(E41)</f>
        <v>52</v>
      </c>
      <c r="G43" s="23" t="s">
        <v>33</v>
      </c>
      <c r="I43" s="19">
        <f>SUM(K43-I41)</f>
        <v>32357</v>
      </c>
      <c r="K43" s="29">
        <v>32978</v>
      </c>
    </row>
    <row r="44" spans="1:12" x14ac:dyDescent="0.25">
      <c r="A44" s="17" t="s">
        <v>31</v>
      </c>
      <c r="B44" s="26"/>
      <c r="C44" s="33">
        <f>SUM(C20-(C41+C42+C43))</f>
        <v>125</v>
      </c>
      <c r="D44" s="34"/>
      <c r="E44" s="33">
        <f>SUM(E20-(E41+E42+E43))</f>
        <v>31</v>
      </c>
      <c r="G44" s="23" t="s">
        <v>33</v>
      </c>
      <c r="I44" s="19">
        <f>SUM(I20-(I41+I42+I43))</f>
        <v>87898</v>
      </c>
      <c r="K44" s="7">
        <f>I20</f>
        <v>127777</v>
      </c>
      <c r="L44" s="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2691</v>
      </c>
      <c r="K45" s="32">
        <v>2691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2016-08-30T19:29:46Z</cp:lastPrinted>
  <dcterms:created xsi:type="dcterms:W3CDTF">2016-04-17T09:21:59Z</dcterms:created>
  <dcterms:modified xsi:type="dcterms:W3CDTF">2016-08-30T19:30:42Z</dcterms:modified>
</cp:coreProperties>
</file>