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K44" i="1" l="1"/>
  <c r="K39" i="1" l="1"/>
  <c r="L39" i="1"/>
  <c r="E45" i="1"/>
  <c r="I45" i="1"/>
  <c r="C45" i="1" s="1"/>
  <c r="E42" i="1"/>
  <c r="E41" i="1"/>
  <c r="E43" i="1" l="1"/>
  <c r="E44" i="1" s="1"/>
  <c r="I42" i="1"/>
  <c r="C42" i="1" s="1"/>
  <c r="I41" i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C44" i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<sst xmlns="http://schemas.openxmlformats.org/spreadsheetml/2006/main" count="70" uniqueCount="55">
  <si>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</si>
  <si>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</si>
  <si>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</si>
  <si>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</si>
  <si>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</si>
  <si>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</si>
  <si>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</si>
  <si>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</si>
  <si>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</si>
  <si>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</si>
  <si>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</si>
  <si>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</si>
  <si>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</si>
  <si>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</si>
  <si>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</si>
  <si>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</si>
  <si>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</si>
  <si>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</si>
  <si>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</si>
  <si>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</si>
  <si>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</si>
  <si>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</si>
  <si>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</si>
  <si>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</si>
  <si>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</si>
  <si>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</si>
  <si>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</si>
  <si>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</si>
  <si>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</si>
  <si>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</si>
  <si>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</si>
  <si>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</si>
  <si>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</si>
  <si>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</si>
  <si>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</si>
  <si>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</si>
  <si>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</si>
  <si>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</si>
  <si>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</si>
  <si>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</si>
  <si>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</si>
  <si>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</si>
  <si>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</si>
  <si>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</si>
  <si>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</si>
  <si>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</si>
  <si>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</si>
  <si>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</si>
  <si>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</si>
  <si>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</si>
  <si>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</si>
  <si>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</si>
  <si>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</si>
  <si>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 </t>
    </r>
    <r>
      <rPr>
        <sz val="11"/>
        <color rgb="FFFF0000"/>
        <rFont val="Calibri"/>
        <family val="2"/>
        <scheme val="minor"/>
      </rPr>
      <t>0411             PROFESSIONAL ACADEMY MAGNET AT LOFTEN HIGH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</si>
  <si>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$2226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</si>
</sst>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4" workbookViewId="0">
      <selection activeCell="K9" sqref="K9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1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1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41978+25307</f>
        <v>67285</v>
      </c>
      <c r="D7" s="6">
        <f>ROUND(SUM(C7/C11),4)*100</f>
        <v>2.5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SUM(2627862-C9)</f>
        <v>2627245</v>
      </c>
      <c r="D8" s="6">
        <f>SUM(D11-(D7+D9+D10))</f>
        <v>97.48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617</v>
      </c>
      <c r="D9" s="6">
        <f>ROUND(SUM(C9/C11),4)*100</f>
        <v>0.02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2695147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5810</v>
      </c>
      <c r="D15" s="7"/>
      <c r="E15" s="7">
        <v>4143</v>
      </c>
      <c r="F15" s="7"/>
      <c r="G15" s="7">
        <v>4602</v>
      </c>
      <c r="I15" s="18">
        <v>1176337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2783</v>
      </c>
      <c r="D17" s="7"/>
      <c r="E17" s="7">
        <v>1231</v>
      </c>
      <c r="F17" s="7"/>
      <c r="G17" s="7">
        <v>937</v>
      </c>
      <c r="I17" s="18">
        <v>563478</v>
      </c>
    </row>
    <row r="18" spans="1:24" x14ac:dyDescent="0.25">
      <c r="A18" s="17" t="s">
        <v>46</v>
      </c>
      <c r="B18" s="26"/>
      <c r="C18" s="7">
        <v>194</v>
      </c>
      <c r="D18" s="7"/>
      <c r="E18" s="7">
        <v>219</v>
      </c>
      <c r="F18" s="7"/>
      <c r="G18" s="7">
        <v>183</v>
      </c>
      <c r="I18" s="18">
        <v>39178</v>
      </c>
    </row>
    <row r="19" spans="1:24" x14ac:dyDescent="0.25">
      <c r="A19" s="17" t="s">
        <v>37</v>
      </c>
      <c r="B19" s="26"/>
      <c r="C19" s="7">
        <v>1662</v>
      </c>
      <c r="D19" s="7"/>
      <c r="E19" s="7">
        <v>510</v>
      </c>
      <c r="F19" s="7"/>
      <c r="G19" s="7">
        <v>551</v>
      </c>
      <c r="I19" s="18">
        <v>336435</v>
      </c>
    </row>
    <row r="20" spans="1:24" x14ac:dyDescent="0.25">
      <c r="A20" s="17" t="s">
        <v>38</v>
      </c>
      <c r="B20" s="26"/>
      <c r="C20" s="7">
        <v>315</v>
      </c>
      <c r="D20" s="7"/>
      <c r="E20" s="7">
        <v>288</v>
      </c>
      <c r="F20" s="7"/>
      <c r="G20" s="7">
        <v>235</v>
      </c>
      <c r="I20" s="18">
        <v>63743</v>
      </c>
    </row>
    <row r="21" spans="1:24" x14ac:dyDescent="0.25">
      <c r="A21" s="17" t="s">
        <v>39</v>
      </c>
      <c r="B21" s="26"/>
      <c r="C21" s="7">
        <v>125</v>
      </c>
      <c r="D21" s="7"/>
      <c r="E21" s="7">
        <v>475</v>
      </c>
      <c r="F21" s="7"/>
      <c r="G21" s="7">
        <v>487</v>
      </c>
      <c r="I21" s="18">
        <v>25307</v>
      </c>
    </row>
    <row r="22" spans="1:24" x14ac:dyDescent="0.25">
      <c r="A22" s="17" t="s">
        <v>40</v>
      </c>
      <c r="B22" s="26"/>
      <c r="C22" s="7">
        <v>2196</v>
      </c>
      <c r="D22" s="7"/>
      <c r="E22" s="7">
        <v>1063</v>
      </c>
      <c r="F22" s="7"/>
      <c r="G22" s="7">
        <v>908</v>
      </c>
      <c r="I22" s="18">
        <v>444661</v>
      </c>
    </row>
    <row r="23" spans="1:24" x14ac:dyDescent="0.25">
      <c r="A23" s="17" t="s">
        <v>47</v>
      </c>
      <c r="B23" s="26"/>
      <c r="C23" s="7">
        <v>227</v>
      </c>
      <c r="D23" s="7"/>
      <c r="E23" s="7">
        <v>187</v>
      </c>
      <c r="F23" s="7"/>
      <c r="G23" s="7">
        <v>192</v>
      </c>
      <c r="I23" s="18">
        <v>46008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13312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2695147</v>
      </c>
      <c r="K24" s="7">
        <f>C11</f>
        <v>2695147</v>
      </c>
      <c r="L24" s="7">
        <f>SUM(I24-K24)</f>
        <v>0</v>
      </c>
    </row>
    <row r="25" spans="1:24" x14ac:dyDescent="0.25">
      <c r="A25" t="s">
        <v>49</v>
      </c>
      <c r="B25" s="27">
        <v>198.45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5385</v>
      </c>
      <c r="D35" s="7"/>
      <c r="E35" s="7">
        <v>3585</v>
      </c>
      <c r="F35" s="7"/>
      <c r="G35" s="7">
        <v>3924</v>
      </c>
      <c r="H35" s="7"/>
      <c r="I35" s="18">
        <v>810869</v>
      </c>
    </row>
    <row r="36" spans="1:12" x14ac:dyDescent="0.25">
      <c r="A36" s="17" t="s">
        <v>22</v>
      </c>
      <c r="B36" s="26"/>
      <c r="C36" s="7">
        <v>4656</v>
      </c>
      <c r="D36" s="7"/>
      <c r="E36" s="7">
        <v>3765</v>
      </c>
      <c r="F36" s="7"/>
      <c r="G36" s="7">
        <v>4955</v>
      </c>
      <c r="H36" s="7"/>
      <c r="I36" s="18">
        <v>2980</v>
      </c>
    </row>
    <row r="37" spans="1:12" x14ac:dyDescent="0.25">
      <c r="A37" s="17" t="s">
        <v>23</v>
      </c>
      <c r="B37" s="26"/>
      <c r="C37" s="7">
        <v>6672</v>
      </c>
      <c r="D37" s="7"/>
      <c r="E37" s="7">
        <v>5739</v>
      </c>
      <c r="F37" s="7"/>
      <c r="G37" s="7">
        <v>7080</v>
      </c>
      <c r="H37" s="7"/>
      <c r="I37" s="18">
        <v>243742</v>
      </c>
    </row>
    <row r="38" spans="1:12" x14ac:dyDescent="0.25">
      <c r="A38" s="17" t="s">
        <v>24</v>
      </c>
      <c r="B38" s="26"/>
      <c r="C38" s="7">
        <v>8062</v>
      </c>
      <c r="D38" s="7"/>
      <c r="E38" s="7">
        <v>3784</v>
      </c>
      <c r="F38" s="7"/>
      <c r="G38" s="7">
        <v>3821</v>
      </c>
      <c r="H38" s="7"/>
      <c r="I38" s="18">
        <v>118746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1176337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31</v>
      </c>
      <c r="D41" s="7"/>
      <c r="E41" s="35">
        <f>ROUND(SUM(3168560/25243),0)</f>
        <v>126</v>
      </c>
      <c r="G41" s="23" t="s">
        <v>33</v>
      </c>
      <c r="I41" s="19">
        <f>SUM(K41)</f>
        <v>6095</v>
      </c>
      <c r="K41" s="29">
        <v>6095</v>
      </c>
    </row>
    <row r="42" spans="1:12" x14ac:dyDescent="0.25">
      <c r="A42" s="17" t="s">
        <v>29</v>
      </c>
      <c r="B42" s="26"/>
      <c r="C42" s="7">
        <f>ROUND(SUM(I42/B25),0)</f>
        <v>10</v>
      </c>
      <c r="D42" s="7"/>
      <c r="E42" s="35">
        <f>ROUND(SUM(2006715/25243),0)</f>
        <v>79</v>
      </c>
      <c r="G42" s="23" t="s">
        <v>33</v>
      </c>
      <c r="I42" s="19">
        <f>SUM(K42)</f>
        <v>1967</v>
      </c>
      <c r="K42" s="29">
        <v>1967</v>
      </c>
    </row>
    <row r="43" spans="1:12" x14ac:dyDescent="0.25">
      <c r="A43" s="17" t="s">
        <v>30</v>
      </c>
      <c r="B43" s="26"/>
      <c r="C43" s="7">
        <f>ROUND(SUM(I43/B25),0)</f>
        <v>79</v>
      </c>
      <c r="D43" s="7"/>
      <c r="E43" s="35">
        <f>ROUND(SUM(4487010/25243),0)-SUM(E41)</f>
        <v>52</v>
      </c>
      <c r="G43" s="23" t="s">
        <v>33</v>
      </c>
      <c r="I43" s="19">
        <f>SUM(K43-I41)</f>
        <v>15680</v>
      </c>
      <c r="K43" s="29">
        <v>21775</v>
      </c>
    </row>
    <row r="44" spans="1:12" x14ac:dyDescent="0.25">
      <c r="A44" s="17" t="s">
        <v>31</v>
      </c>
      <c r="B44" s="26"/>
      <c r="C44" s="33">
        <f>SUM(C20-(C41+C42+C43))</f>
        <v>195</v>
      </c>
      <c r="D44" s="34"/>
      <c r="E44" s="33">
        <f>SUM(E20-(E41+E42+E43))</f>
        <v>31</v>
      </c>
      <c r="G44" s="23" t="s">
        <v>33</v>
      </c>
      <c r="I44" s="19">
        <f>SUM(I20-(I41+I42+I43))</f>
        <v>40001</v>
      </c>
      <c r="K44" s="7">
        <f>I20</f>
        <v>63743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5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997</v>
      </c>
      <c r="K45" s="32">
        <v>997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2016-09-01T13:34:08Z</cp:lastPrinted>
  <dcterms:created xsi:type="dcterms:W3CDTF">2016-04-17T09:21:59Z</dcterms:created>
  <dcterms:modified xsi:type="dcterms:W3CDTF">2016-09-01T13:36:56Z</dcterms:modified>
</cp:coreProperties>
</file>