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24" i="1"/>
  <c r="C7" i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<sst xmlns="http://schemas.openxmlformats.org/spreadsheetml/2006/main" count="70" uniqueCount="55">
  <si>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</si>
  <si>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</si>
  <si>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</si>
  <si>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</si>
  <si>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</si>
  <si>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</si>
  <si>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</si>
  <si>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</si>
  <si>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</si>
  <si>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</si>
  <si>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</si>
  <si>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</si>
  <si>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</si>
  <si>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</si>
  <si>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</si>
  <si>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</si>
  <si>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</si>
  <si>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</si>
  <si>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</si>
  <si>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</si>
  <si>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</si>
  <si>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</si>
  <si>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</si>
  <si>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</si>
  <si>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</si>
  <si>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</si>
  <si>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</si>
  <si>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</si>
  <si>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</si>
  <si>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</si>
  <si>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</si>
  <si>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</si>
  <si>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</si>
  <si>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</si>
  <si>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</si>
  <si>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</si>
  <si>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</si>
  <si>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</si>
  <si>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</si>
  <si>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</si>
  <si>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</si>
  <si>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</si>
  <si>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</si>
  <si>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</si>
  <si>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</si>
  <si>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</si>
  <si>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</si>
  <si>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</si>
  <si>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</si>
  <si>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</si>
  <si>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</si>
  <si>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</si>
  <si>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</si>
  <si>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0341              MARJORIE KINNAN RAWLINGS ELEMENTARY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</si>
  <si>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$272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</si>
</sst>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J31" sqref="J31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446832+468768</f>
        <v>915600</v>
      </c>
      <c r="D7" s="6">
        <f>ROUND(SUM(C7/C11),4)*100</f>
        <v>28.08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SUM(2345431-C9)+4</f>
        <v>2344604</v>
      </c>
      <c r="D8" s="6">
        <f>SUM(D11-(D7+D9+D10))</f>
        <v>71.89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831</v>
      </c>
      <c r="D9" s="6">
        <f>ROUND(SUM(C9/C11),4)*100</f>
        <v>0.03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3261035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5672</v>
      </c>
      <c r="D15" s="7"/>
      <c r="E15" s="7">
        <v>4143</v>
      </c>
      <c r="F15" s="7"/>
      <c r="G15" s="7">
        <v>4602</v>
      </c>
      <c r="I15" s="18">
        <v>1316661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2519</v>
      </c>
      <c r="D17" s="7"/>
      <c r="E17" s="7">
        <v>1231</v>
      </c>
      <c r="F17" s="7"/>
      <c r="G17" s="7">
        <v>937</v>
      </c>
      <c r="I17" s="18">
        <v>584718</v>
      </c>
    </row>
    <row r="18" spans="1:24" x14ac:dyDescent="0.25">
      <c r="A18" s="17" t="s">
        <v>46</v>
      </c>
      <c r="B18" s="26"/>
      <c r="C18" s="7">
        <v>243</v>
      </c>
      <c r="D18" s="7"/>
      <c r="E18" s="7">
        <v>219</v>
      </c>
      <c r="F18" s="7"/>
      <c r="G18" s="7">
        <v>183</v>
      </c>
      <c r="I18" s="18">
        <v>56432</v>
      </c>
    </row>
    <row r="19" spans="1:24" x14ac:dyDescent="0.25">
      <c r="A19" s="17" t="s">
        <v>37</v>
      </c>
      <c r="B19" s="26"/>
      <c r="C19" s="7">
        <v>923</v>
      </c>
      <c r="D19" s="7"/>
      <c r="E19" s="7">
        <v>510</v>
      </c>
      <c r="F19" s="7"/>
      <c r="G19" s="7">
        <v>551</v>
      </c>
      <c r="I19" s="18">
        <v>214195</v>
      </c>
    </row>
    <row r="20" spans="1:24" x14ac:dyDescent="0.25">
      <c r="A20" s="17" t="s">
        <v>38</v>
      </c>
      <c r="B20" s="26"/>
      <c r="C20" s="7">
        <v>690</v>
      </c>
      <c r="D20" s="7"/>
      <c r="E20" s="7">
        <v>288</v>
      </c>
      <c r="F20" s="7"/>
      <c r="G20" s="7">
        <v>235</v>
      </c>
      <c r="I20" s="18">
        <v>160269</v>
      </c>
    </row>
    <row r="21" spans="1:24" x14ac:dyDescent="0.25">
      <c r="A21" s="17" t="s">
        <v>39</v>
      </c>
      <c r="B21" s="26"/>
      <c r="C21" s="7">
        <v>2019</v>
      </c>
      <c r="D21" s="7"/>
      <c r="E21" s="7">
        <v>475</v>
      </c>
      <c r="F21" s="7"/>
      <c r="G21" s="7">
        <v>487</v>
      </c>
      <c r="I21" s="18">
        <v>468768</v>
      </c>
    </row>
    <row r="22" spans="1:24" x14ac:dyDescent="0.25">
      <c r="A22" s="17" t="s">
        <v>40</v>
      </c>
      <c r="B22" s="26"/>
      <c r="C22" s="7">
        <v>1763</v>
      </c>
      <c r="D22" s="7"/>
      <c r="E22" s="7">
        <v>1063</v>
      </c>
      <c r="F22" s="7"/>
      <c r="G22" s="7">
        <v>908</v>
      </c>
      <c r="I22" s="18">
        <v>409374</v>
      </c>
    </row>
    <row r="23" spans="1:24" x14ac:dyDescent="0.25">
      <c r="A23" s="17" t="s">
        <v>47</v>
      </c>
      <c r="B23" s="26"/>
      <c r="C23" s="7">
        <v>218</v>
      </c>
      <c r="D23" s="7"/>
      <c r="E23" s="7">
        <v>187</v>
      </c>
      <c r="F23" s="7"/>
      <c r="G23" s="7">
        <v>192</v>
      </c>
      <c r="I23" s="18">
        <v>50618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14047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3261035</v>
      </c>
      <c r="K24" s="7">
        <f>C11</f>
        <v>3261035</v>
      </c>
      <c r="L24" s="7">
        <f>SUM(I24-K24)</f>
        <v>0</v>
      </c>
    </row>
    <row r="25" spans="1:24" x14ac:dyDescent="0.25">
      <c r="A25" t="s">
        <v>49</v>
      </c>
      <c r="B25" s="27">
        <v>232.17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5048</v>
      </c>
      <c r="D35" s="7"/>
      <c r="E35" s="7">
        <v>3585</v>
      </c>
      <c r="F35" s="7"/>
      <c r="G35" s="7">
        <v>3924</v>
      </c>
      <c r="H35" s="7"/>
      <c r="I35" s="18">
        <v>947992</v>
      </c>
    </row>
    <row r="36" spans="1:12" x14ac:dyDescent="0.25">
      <c r="A36" s="17" t="s">
        <v>22</v>
      </c>
      <c r="B36" s="26"/>
      <c r="C36" s="7">
        <v>3988</v>
      </c>
      <c r="D36" s="7"/>
      <c r="E36" s="7">
        <v>3765</v>
      </c>
      <c r="F36" s="7"/>
      <c r="G36" s="7">
        <v>4955</v>
      </c>
      <c r="H36" s="7"/>
      <c r="I36" s="18">
        <v>1675</v>
      </c>
    </row>
    <row r="37" spans="1:12" x14ac:dyDescent="0.25">
      <c r="A37" s="17" t="s">
        <v>23</v>
      </c>
      <c r="B37" s="26"/>
      <c r="C37" s="7">
        <v>8350</v>
      </c>
      <c r="D37" s="7"/>
      <c r="E37" s="7">
        <v>5739</v>
      </c>
      <c r="F37" s="7"/>
      <c r="G37" s="7">
        <v>7080</v>
      </c>
      <c r="H37" s="7"/>
      <c r="I37" s="18">
        <v>366994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1316661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26</v>
      </c>
      <c r="D41" s="7"/>
      <c r="E41" s="35">
        <f>ROUND(SUM(3168560/25243),0)</f>
        <v>126</v>
      </c>
      <c r="G41" s="23" t="s">
        <v>33</v>
      </c>
      <c r="I41" s="19">
        <f>SUM(K41)</f>
        <v>5943</v>
      </c>
      <c r="K41" s="29">
        <v>5943</v>
      </c>
    </row>
    <row r="42" spans="1:12" x14ac:dyDescent="0.25">
      <c r="A42" s="17" t="s">
        <v>29</v>
      </c>
      <c r="B42" s="26"/>
      <c r="C42" s="7">
        <f>ROUND(SUM(I42/B25),0)</f>
        <v>299</v>
      </c>
      <c r="D42" s="7"/>
      <c r="E42" s="35">
        <f>ROUND(SUM(2006715/25243),0)</f>
        <v>79</v>
      </c>
      <c r="G42" s="23" t="s">
        <v>33</v>
      </c>
      <c r="I42" s="19">
        <f>SUM(K42)</f>
        <v>69338</v>
      </c>
      <c r="K42" s="29">
        <v>69338</v>
      </c>
    </row>
    <row r="43" spans="1:12" x14ac:dyDescent="0.25">
      <c r="A43" s="17" t="s">
        <v>30</v>
      </c>
      <c r="B43" s="26"/>
      <c r="C43" s="7">
        <f>ROUND(SUM(I43/B25),0)</f>
        <v>77</v>
      </c>
      <c r="D43" s="7"/>
      <c r="E43" s="35">
        <f>ROUND(SUM(4487010/25243),0)-SUM(E41)</f>
        <v>52</v>
      </c>
      <c r="G43" s="23" t="s">
        <v>33</v>
      </c>
      <c r="I43" s="19">
        <f>SUM(K43-I41)</f>
        <v>17825</v>
      </c>
      <c r="K43" s="29">
        <v>23768</v>
      </c>
    </row>
    <row r="44" spans="1:12" x14ac:dyDescent="0.25">
      <c r="A44" s="17" t="s">
        <v>31</v>
      </c>
      <c r="B44" s="26"/>
      <c r="C44" s="33">
        <f>SUM(C20-(C41+C42+C43))</f>
        <v>288</v>
      </c>
      <c r="D44" s="34"/>
      <c r="E44" s="33">
        <f>SUM(E20-(E41+E42+E43))</f>
        <v>31</v>
      </c>
      <c r="G44" s="23" t="s">
        <v>33</v>
      </c>
      <c r="I44" s="19">
        <f>SUM(I20-(I41+I42+I43))</f>
        <v>67163</v>
      </c>
      <c r="K44" s="7">
        <f>I20</f>
        <v>160269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837</v>
      </c>
      <c r="K45" s="32">
        <v>837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2016-08-31T19:42:28Z</cp:lastPrinted>
  <dcterms:created xsi:type="dcterms:W3CDTF">2016-04-17T09:21:59Z</dcterms:created>
  <dcterms:modified xsi:type="dcterms:W3CDTF">2016-09-01T13:18:52Z</dcterms:modified>
</cp:coreProperties>
</file>