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<sst xmlns="http://schemas.openxmlformats.org/spreadsheetml/2006/main" count="70" uniqueCount="55">
  <si>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</si>
  <si>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</si>
  <si>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</si>
  <si>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</si>
  <si>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</si>
  <si>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</si>
  <si>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</si>
  <si>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</si>
  <si>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</si>
  <si>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</si>
  <si>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</si>
  <si>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</si>
  <si>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</si>
  <si>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</si>
  <si>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</si>
  <si>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</si>
  <si>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</si>
  <si>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</si>
  <si>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</si>
  <si>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</si>
  <si>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</si>
  <si>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</si>
  <si>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</si>
  <si>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</si>
  <si>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</si>
  <si>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</si>
  <si>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</si>
  <si>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</si>
  <si>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</si>
  <si>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</si>
  <si>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</si>
  <si>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</si>
  <si>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</si>
  <si>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</si>
  <si>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</si>
  <si>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</si>
  <si>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</si>
  <si>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</si>
  <si>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</si>
  <si>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</si>
  <si>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</si>
  <si>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</si>
  <si>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</si>
  <si>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</si>
  <si>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</si>
  <si>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</si>
  <si>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</si>
  <si>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</si>
  <si>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</si>
  <si>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</si>
  <si>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</si>
  <si>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</si>
  <si>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</si>
  <si>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0341             MARJORIE KINNAN RAWLINGS ELEMENTARY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</si>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</sst>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I38" sqref="I38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customWidth="1" outlineLevel="1"/>
    <col min="4" max="4" width="13.7109375" customWidth="1" outlineLevel="2"/>
    <col min="5" max="5" width="18.7109375" customWidth="1" outlineLevel="2"/>
    <col min="6" max="6" width="24.570312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396732+467878</f>
        <v>864610</v>
      </c>
      <c r="D7" s="6">
        <f>ROUND(SUM(C7/C11),4)*100</f>
        <v>21.19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SUM(3216111-C9)-2</f>
        <v>3211251</v>
      </c>
      <c r="D8" s="6">
        <f>SUM(D11-(D7+D9+D10))</f>
        <v>78.69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4858</v>
      </c>
      <c r="D9" s="6">
        <f>ROUND(SUM(C9/C11),4)*100</f>
        <v>0.12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4080719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5673</v>
      </c>
      <c r="D15" s="7"/>
      <c r="E15" s="7">
        <v>4244</v>
      </c>
      <c r="F15" s="7"/>
      <c r="G15" s="7">
        <v>4646</v>
      </c>
      <c r="I15" s="18">
        <v>2022028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1926</v>
      </c>
      <c r="D17" s="7"/>
      <c r="E17" s="7">
        <v>1108</v>
      </c>
      <c r="F17" s="7"/>
      <c r="G17" s="7">
        <v>972</v>
      </c>
      <c r="I17" s="18">
        <v>686488</v>
      </c>
    </row>
    <row r="18" spans="1:24" x14ac:dyDescent="0.25">
      <c r="A18" s="17" t="s">
        <v>45</v>
      </c>
      <c r="B18" s="27"/>
      <c r="C18" s="7">
        <v>263</v>
      </c>
      <c r="D18" s="7"/>
      <c r="E18" s="7">
        <v>231</v>
      </c>
      <c r="F18" s="7"/>
      <c r="G18" s="7">
        <v>193</v>
      </c>
      <c r="I18" s="18">
        <v>93768</v>
      </c>
    </row>
    <row r="19" spans="1:24" x14ac:dyDescent="0.25">
      <c r="A19" s="17" t="s">
        <v>37</v>
      </c>
      <c r="B19" s="27"/>
      <c r="C19" s="7">
        <v>621</v>
      </c>
      <c r="D19" s="7"/>
      <c r="E19" s="7">
        <v>546</v>
      </c>
      <c r="F19" s="7"/>
      <c r="G19" s="7">
        <v>561</v>
      </c>
      <c r="I19" s="18">
        <v>221269</v>
      </c>
    </row>
    <row r="20" spans="1:24" x14ac:dyDescent="0.25">
      <c r="A20" s="17" t="s">
        <v>38</v>
      </c>
      <c r="B20" s="27"/>
      <c r="C20" s="7">
        <v>272</v>
      </c>
      <c r="D20" s="7"/>
      <c r="E20" s="7">
        <v>261</v>
      </c>
      <c r="F20" s="7"/>
      <c r="G20" s="7">
        <v>197</v>
      </c>
      <c r="I20" s="18">
        <v>96791</v>
      </c>
    </row>
    <row r="21" spans="1:24" x14ac:dyDescent="0.25">
      <c r="A21" s="17" t="s">
        <v>39</v>
      </c>
      <c r="B21" s="27"/>
      <c r="C21" s="7">
        <v>1113</v>
      </c>
      <c r="D21" s="7"/>
      <c r="E21" s="7">
        <v>509</v>
      </c>
      <c r="F21" s="7"/>
      <c r="G21" s="7">
        <v>495</v>
      </c>
      <c r="I21" s="18">
        <v>396732</v>
      </c>
    </row>
    <row r="22" spans="1:24" x14ac:dyDescent="0.25">
      <c r="A22" s="17" t="s">
        <v>40</v>
      </c>
      <c r="B22" s="27"/>
      <c r="C22" s="7">
        <v>1346</v>
      </c>
      <c r="D22" s="7"/>
      <c r="E22" s="7">
        <v>1032</v>
      </c>
      <c r="F22" s="7"/>
      <c r="G22" s="7">
        <v>887</v>
      </c>
      <c r="I22" s="18">
        <v>479611</v>
      </c>
    </row>
    <row r="23" spans="1:24" x14ac:dyDescent="0.25">
      <c r="A23" s="17" t="s">
        <v>46</v>
      </c>
      <c r="B23" s="27"/>
      <c r="C23" s="7">
        <v>236</v>
      </c>
      <c r="D23" s="7"/>
      <c r="E23" s="7">
        <v>198</v>
      </c>
      <c r="F23" s="7"/>
      <c r="G23" s="7">
        <v>208</v>
      </c>
      <c r="I23" s="18">
        <v>84032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11450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4080719</v>
      </c>
      <c r="K24" s="7">
        <f>C11</f>
        <v>4080719</v>
      </c>
      <c r="L24" s="7">
        <f>SUM(I24-K24)</f>
        <v>0</v>
      </c>
    </row>
    <row r="25" spans="1:24" x14ac:dyDescent="0.25">
      <c r="A25" t="s">
        <v>48</v>
      </c>
      <c r="B25" s="28">
        <v>356.45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4982</v>
      </c>
      <c r="D35" s="7"/>
      <c r="E35" s="7">
        <v>3666</v>
      </c>
      <c r="F35" s="7"/>
      <c r="G35" s="7">
        <v>3921</v>
      </c>
      <c r="H35" s="7"/>
      <c r="I35" s="18">
        <v>1378570</v>
      </c>
    </row>
    <row r="36" spans="1:12" x14ac:dyDescent="0.25">
      <c r="A36" s="17" t="s">
        <v>22</v>
      </c>
      <c r="B36" s="27"/>
      <c r="C36" s="7">
        <v>0</v>
      </c>
      <c r="D36" s="7"/>
      <c r="E36" s="7">
        <v>3794</v>
      </c>
      <c r="F36" s="7"/>
      <c r="G36" s="7">
        <v>4774</v>
      </c>
      <c r="H36" s="7"/>
      <c r="I36" s="18">
        <v>0</v>
      </c>
    </row>
    <row r="37" spans="1:12" x14ac:dyDescent="0.25">
      <c r="A37" s="17" t="s">
        <v>23</v>
      </c>
      <c r="B37" s="27"/>
      <c r="C37" s="7">
        <v>8068</v>
      </c>
      <c r="D37" s="7"/>
      <c r="E37" s="7">
        <v>5909</v>
      </c>
      <c r="F37" s="7"/>
      <c r="G37" s="7">
        <v>7293</v>
      </c>
      <c r="H37" s="7"/>
      <c r="I37" s="18">
        <v>643458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2022028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38</v>
      </c>
      <c r="D41" s="7"/>
      <c r="E41" s="36">
        <f>ROUND(SUM(1458302/25683),0)</f>
        <v>57</v>
      </c>
      <c r="G41" s="24" t="s">
        <v>33</v>
      </c>
      <c r="I41" s="19">
        <f>K41</f>
        <v>13606</v>
      </c>
      <c r="K41" s="30">
        <v>13606</v>
      </c>
    </row>
    <row r="42" spans="1:12" x14ac:dyDescent="0.25">
      <c r="A42" s="17" t="s">
        <v>29</v>
      </c>
      <c r="B42" s="27"/>
      <c r="C42" s="7">
        <f>ROUND(SUM(I42/B25),0)</f>
        <v>6</v>
      </c>
      <c r="D42" s="7"/>
      <c r="E42" s="36">
        <f>ROUND(SUM(2832939/25683),0)</f>
        <v>110</v>
      </c>
      <c r="G42" s="24" t="s">
        <v>33</v>
      </c>
      <c r="I42" s="19">
        <f>SUM(K42)</f>
        <v>2283</v>
      </c>
      <c r="K42" s="30">
        <v>2283</v>
      </c>
    </row>
    <row r="43" spans="1:12" x14ac:dyDescent="0.25">
      <c r="A43" s="17" t="s">
        <v>30</v>
      </c>
      <c r="B43" s="27"/>
      <c r="C43" s="7">
        <f>ROUND(SUM(I43/B25),0)</f>
        <v>71</v>
      </c>
      <c r="D43" s="7"/>
      <c r="E43" s="36">
        <f>ROUND(SUM(2957770/25683),0)-SUM(E41)</f>
        <v>58</v>
      </c>
      <c r="G43" s="24" t="s">
        <v>33</v>
      </c>
      <c r="I43" s="19">
        <f>SUM(K43-I41)</f>
        <v>25229</v>
      </c>
      <c r="K43" s="30">
        <v>38835</v>
      </c>
    </row>
    <row r="44" spans="1:12" x14ac:dyDescent="0.25">
      <c r="A44" s="17" t="s">
        <v>31</v>
      </c>
      <c r="B44" s="27"/>
      <c r="C44" s="34">
        <f>SUM(C20-(C41+C42+C43))</f>
        <v>157</v>
      </c>
      <c r="D44" s="35"/>
      <c r="E44" s="34">
        <f>SUM(E20-(E41+E42+E43))</f>
        <v>36</v>
      </c>
      <c r="G44" s="24" t="s">
        <v>33</v>
      </c>
      <c r="I44" s="19">
        <f>SUM(I20-(I41+I42+I43))</f>
        <v>55673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5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1839</v>
      </c>
      <c r="K45" s="33">
        <v>1839</v>
      </c>
    </row>
  </sheetData>
  <mergeCells count="7">
    <mergeCell ref="D33:F33"/>
    <mergeCell ref="A3:I3"/>
    <mergeCell ref="A1:I1"/>
    <mergeCell ref="A2:I2"/>
    <mergeCell ref="A4:I4"/>
    <mergeCell ref="D13:F13"/>
    <mergeCell ref="D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2017-05-10T18:07:43Z</dcterms:modified>
</cp:coreProperties>
</file>